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Warehouse operations\WAREHOUSING\OFF-WARRANT STOCK REPORTING\Reporting of Off-Warrant Stock\Year 2024 OWSR Reporting\4) April 2024\Reportable Template\"/>
    </mc:Choice>
  </mc:AlternateContent>
  <xr:revisionPtr revIDLastSave="0" documentId="13_ncr:1_{03408556-873B-47FF-A162-12CC53D358F5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L9" i="1"/>
  <c r="G9" i="1"/>
  <c r="C13" i="1"/>
  <c r="D13" i="1"/>
  <c r="E13" i="1"/>
  <c r="G13" i="1"/>
  <c r="H13" i="1"/>
  <c r="I13" i="1"/>
  <c r="J13" i="1"/>
  <c r="K13" i="1"/>
  <c r="E9" i="1"/>
  <c r="J9" i="1"/>
  <c r="C9" i="1" l="1"/>
  <c r="L13" i="1"/>
  <c r="J16" i="1"/>
  <c r="F16" i="1"/>
  <c r="E16" i="1"/>
  <c r="G16" i="1"/>
  <c r="G18" i="1" s="1"/>
  <c r="H16" i="1"/>
  <c r="I16" i="1"/>
  <c r="K16" i="1"/>
  <c r="D16" i="1"/>
  <c r="H9" i="1"/>
  <c r="I9" i="1"/>
  <c r="K9" i="1"/>
  <c r="D18" i="1" l="1"/>
  <c r="J18" i="1"/>
  <c r="L16" i="1"/>
  <c r="L18" i="1" l="1"/>
  <c r="E18" i="1"/>
  <c r="K18" i="1"/>
  <c r="I18" i="1" l="1"/>
  <c r="F18" i="1"/>
  <c r="C18" i="1"/>
  <c r="H18" i="1"/>
</calcChain>
</file>

<file path=xl/sharedStrings.xml><?xml version="1.0" encoding="utf-8"?>
<sst xmlns="http://schemas.openxmlformats.org/spreadsheetml/2006/main" count="38" uniqueCount="26">
  <si>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</si>
  <si>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</si>
  <si>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</si>
  <si>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</si>
  <si>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</si>
  <si>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</si>
  <si>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</si>
  <si>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</si>
  <si>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</si>
  <si>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</si>
  <si>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</si>
  <si>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</si>
  <si>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</si>
  <si>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</si>
  <si>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</si>
  <si>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</si>
  <si>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</si>
  <si>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</si>
  <si>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</si>
  <si>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</si>
  <si>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</si>
  <si>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</si>
  <si>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Singapore</t>
  </si>
  <si>
    <t>Rotterdam</t>
  </si>
  <si>
    <t xml:space="preserve">Rest of </t>
  </si>
  <si>
    <t>Off-Warrant Stock Reporting -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</si>
</sst>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activeCell="G24" sqref="G24"/>
    </sheetView>
  </sheetViews>
  <sheetFormatPr defaultRowHeight="14.25" x14ac:dyDescent="0.45"/>
  <cols>
    <col min="1" max="1" width="19.53125" customWidth="1"/>
    <col min="2" max="2" width="12.46484375" bestFit="1" customWidth="1"/>
    <col min="4" max="4" width="10.33203125" customWidth="1"/>
    <col min="12" max="12" width="9.53125" bestFit="1" customWidth="1"/>
  </cols>
  <sheetData>
    <row r="1" spans="1:21" x14ac:dyDescent="0.45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4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45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45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45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45">
      <c r="A6" s="1" t="s">
        <v>12</v>
      </c>
      <c r="B6" s="1" t="s">
        <v>20</v>
      </c>
      <c r="C6" s="17">
        <v>0</v>
      </c>
      <c r="D6" s="17">
        <v>687472</v>
      </c>
      <c r="E6" s="17">
        <v>584</v>
      </c>
      <c r="F6" s="16" t="s">
        <v>21</v>
      </c>
      <c r="G6" s="17">
        <v>1657</v>
      </c>
      <c r="H6" s="17">
        <v>509</v>
      </c>
      <c r="I6" s="17">
        <v>265</v>
      </c>
      <c r="J6" s="17">
        <v>2417</v>
      </c>
      <c r="K6" s="17">
        <v>0</v>
      </c>
      <c r="L6" s="16">
        <v>692904</v>
      </c>
      <c r="N6" s="15"/>
      <c r="O6" s="15"/>
      <c r="P6" s="15"/>
      <c r="Q6" s="15"/>
      <c r="R6" s="15"/>
      <c r="S6" s="15"/>
      <c r="T6" s="15"/>
    </row>
    <row r="7" spans="1:21" ht="15" customHeight="1" x14ac:dyDescent="0.45">
      <c r="A7" s="1" t="s">
        <v>12</v>
      </c>
      <c r="B7" s="1" t="s">
        <v>22</v>
      </c>
      <c r="C7" s="17">
        <v>0</v>
      </c>
      <c r="D7" s="17">
        <v>6377</v>
      </c>
      <c r="E7" s="17">
        <v>17</v>
      </c>
      <c r="F7" s="16" t="s">
        <v>21</v>
      </c>
      <c r="G7" s="17">
        <v>7253</v>
      </c>
      <c r="H7" s="17">
        <v>32198</v>
      </c>
      <c r="I7" s="17">
        <v>575</v>
      </c>
      <c r="J7" s="17">
        <v>62191</v>
      </c>
      <c r="K7" s="17">
        <v>565</v>
      </c>
      <c r="L7" s="16">
        <v>109176</v>
      </c>
      <c r="N7" s="15"/>
      <c r="O7" s="15"/>
      <c r="P7" s="15"/>
      <c r="Q7" s="15"/>
      <c r="R7" s="15"/>
      <c r="S7" s="15"/>
      <c r="T7" s="15"/>
    </row>
    <row r="8" spans="1:21" ht="15" customHeight="1" x14ac:dyDescent="0.45">
      <c r="A8" s="1" t="s">
        <v>12</v>
      </c>
      <c r="B8" s="1" t="s">
        <v>19</v>
      </c>
      <c r="C8" s="17">
        <v>0</v>
      </c>
      <c r="D8" s="17">
        <v>17180</v>
      </c>
      <c r="E8" s="17">
        <v>3135</v>
      </c>
      <c r="F8" s="16" t="s">
        <v>21</v>
      </c>
      <c r="G8" s="17">
        <v>8669</v>
      </c>
      <c r="H8" s="17">
        <v>5929</v>
      </c>
      <c r="I8" s="17">
        <v>180</v>
      </c>
      <c r="J8" s="17">
        <v>940</v>
      </c>
      <c r="K8" s="17">
        <v>0</v>
      </c>
      <c r="L8" s="17">
        <v>36033</v>
      </c>
      <c r="N8" s="15"/>
      <c r="O8" s="15"/>
      <c r="P8" s="15"/>
      <c r="Q8" s="15"/>
      <c r="R8" s="15"/>
      <c r="S8" s="15"/>
      <c r="T8" s="15"/>
    </row>
    <row r="9" spans="1:21" ht="15" customHeight="1" x14ac:dyDescent="0.45">
      <c r="A9" s="3" t="s">
        <v>15</v>
      </c>
      <c r="B9" s="3"/>
      <c r="C9" s="18">
        <f>SUM(C6:C8)</f>
        <v>0</v>
      </c>
      <c r="D9" s="18">
        <f>SUM(D6:D8)</f>
        <v>711029</v>
      </c>
      <c r="E9" s="18">
        <f>SUM(E6:E8)</f>
        <v>3736</v>
      </c>
      <c r="F9" s="19" t="s">
        <v>21</v>
      </c>
      <c r="G9" s="18">
        <f t="shared" ref="G9:L9" si="0">SUM(G6:G8)</f>
        <v>17579</v>
      </c>
      <c r="H9" s="18">
        <f t="shared" si="0"/>
        <v>38636</v>
      </c>
      <c r="I9" s="18">
        <f t="shared" si="0"/>
        <v>1020</v>
      </c>
      <c r="J9" s="18">
        <f t="shared" si="0"/>
        <v>65548</v>
      </c>
      <c r="K9" s="18">
        <f t="shared" si="0"/>
        <v>565</v>
      </c>
      <c r="L9" s="18">
        <f t="shared" si="0"/>
        <v>838113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4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45">
      <c r="A11" s="2" t="s">
        <v>13</v>
      </c>
      <c r="B11" s="26" t="s">
        <v>23</v>
      </c>
      <c r="C11" s="25">
        <v>0</v>
      </c>
      <c r="D11" s="25">
        <v>91552</v>
      </c>
      <c r="E11" s="25">
        <v>4776</v>
      </c>
      <c r="F11" s="16" t="s">
        <v>21</v>
      </c>
      <c r="G11" s="25">
        <v>30142</v>
      </c>
      <c r="H11" s="25">
        <v>0</v>
      </c>
      <c r="I11" s="25">
        <v>379</v>
      </c>
      <c r="J11" s="25">
        <v>280</v>
      </c>
      <c r="K11" s="25">
        <v>213</v>
      </c>
      <c r="L11" s="25">
        <v>127342</v>
      </c>
    </row>
    <row r="12" spans="1:21" ht="15" customHeight="1" x14ac:dyDescent="0.45">
      <c r="A12" s="2" t="s">
        <v>13</v>
      </c>
      <c r="B12" s="2" t="s">
        <v>24</v>
      </c>
      <c r="C12" s="17">
        <v>0</v>
      </c>
      <c r="D12" s="17">
        <v>8337</v>
      </c>
      <c r="E12" s="17">
        <v>3450</v>
      </c>
      <c r="F12" s="16" t="s">
        <v>21</v>
      </c>
      <c r="G12" s="17">
        <v>1651</v>
      </c>
      <c r="H12" s="17">
        <v>2747</v>
      </c>
      <c r="I12" s="17">
        <v>180</v>
      </c>
      <c r="J12" s="17">
        <v>1824</v>
      </c>
      <c r="K12" s="17">
        <v>8</v>
      </c>
      <c r="L12" s="16">
        <v>18197</v>
      </c>
    </row>
    <row r="13" spans="1:21" ht="15" customHeight="1" x14ac:dyDescent="0.45">
      <c r="A13" s="5" t="s">
        <v>16</v>
      </c>
      <c r="B13" s="5"/>
      <c r="C13" s="18">
        <f t="shared" ref="C13:J13" si="1">SUM(C11:C12)</f>
        <v>0</v>
      </c>
      <c r="D13" s="18">
        <f t="shared" si="1"/>
        <v>99889</v>
      </c>
      <c r="E13" s="18">
        <f t="shared" si="1"/>
        <v>8226</v>
      </c>
      <c r="F13" s="18" t="s">
        <v>21</v>
      </c>
      <c r="G13" s="18">
        <f t="shared" si="1"/>
        <v>31793</v>
      </c>
      <c r="H13" s="18">
        <f t="shared" si="1"/>
        <v>2747</v>
      </c>
      <c r="I13" s="18">
        <f t="shared" si="1"/>
        <v>559</v>
      </c>
      <c r="J13" s="18">
        <f t="shared" si="1"/>
        <v>2104</v>
      </c>
      <c r="K13" s="18">
        <f>SUM(K11:K12)</f>
        <v>221</v>
      </c>
      <c r="L13" s="18">
        <f>SUM(C13:K13)</f>
        <v>145539</v>
      </c>
    </row>
    <row r="14" spans="1:21" ht="15" customHeight="1" x14ac:dyDescent="0.45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45">
      <c r="A15" s="2" t="s">
        <v>14</v>
      </c>
      <c r="B15" s="2" t="s">
        <v>14</v>
      </c>
      <c r="C15" s="16" t="s">
        <v>21</v>
      </c>
      <c r="D15" s="17">
        <v>12091</v>
      </c>
      <c r="E15" s="17">
        <v>720</v>
      </c>
      <c r="F15" s="17">
        <v>11</v>
      </c>
      <c r="G15" s="17">
        <v>4781</v>
      </c>
      <c r="H15" s="17">
        <v>0</v>
      </c>
      <c r="I15" s="17">
        <v>0</v>
      </c>
      <c r="J15" s="17">
        <v>13148</v>
      </c>
      <c r="K15" s="17">
        <v>0</v>
      </c>
      <c r="L15" s="16">
        <v>30751</v>
      </c>
    </row>
    <row r="16" spans="1:21" ht="15" customHeight="1" x14ac:dyDescent="0.45">
      <c r="A16" s="4" t="s">
        <v>17</v>
      </c>
      <c r="B16" s="4"/>
      <c r="C16" s="19" t="s">
        <v>21</v>
      </c>
      <c r="D16" s="18">
        <f>D15</f>
        <v>12091</v>
      </c>
      <c r="E16" s="18">
        <f t="shared" ref="E16:K16" si="2">E15</f>
        <v>720</v>
      </c>
      <c r="F16" s="18">
        <f t="shared" si="2"/>
        <v>11</v>
      </c>
      <c r="G16" s="18">
        <f t="shared" si="2"/>
        <v>4781</v>
      </c>
      <c r="H16" s="18">
        <f t="shared" si="2"/>
        <v>0</v>
      </c>
      <c r="I16" s="18">
        <f t="shared" si="2"/>
        <v>0</v>
      </c>
      <c r="J16" s="18">
        <f t="shared" si="2"/>
        <v>13148</v>
      </c>
      <c r="K16" s="18">
        <f t="shared" si="2"/>
        <v>0</v>
      </c>
      <c r="L16" s="18">
        <f>SUM(C16:K16)</f>
        <v>30751</v>
      </c>
    </row>
    <row r="17" spans="1:12" x14ac:dyDescent="0.45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45">
      <c r="A18" s="7" t="s">
        <v>18</v>
      </c>
      <c r="B18" s="6"/>
      <c r="C18" s="24">
        <f t="shared" ref="C18:I18" si="3">SUM(C9, C13, C16)</f>
        <v>0</v>
      </c>
      <c r="D18" s="24">
        <f>SUM(D9, D13, D16)</f>
        <v>823009</v>
      </c>
      <c r="E18" s="24">
        <f>SUM(E9, E13, E16)</f>
        <v>12682</v>
      </c>
      <c r="F18" s="24">
        <f t="shared" si="3"/>
        <v>11</v>
      </c>
      <c r="G18" s="24">
        <f>SUM(G9, G13, G16)</f>
        <v>54153</v>
      </c>
      <c r="H18" s="24">
        <f t="shared" si="3"/>
        <v>41383</v>
      </c>
      <c r="I18" s="24">
        <f t="shared" si="3"/>
        <v>1579</v>
      </c>
      <c r="J18" s="24">
        <f>SUM(J9, J13, J16)</f>
        <v>80800</v>
      </c>
      <c r="K18" s="24">
        <f>SUM(K9, K13, K16)</f>
        <v>786</v>
      </c>
      <c r="L18" s="24">
        <f>SUM(L9, L13, L16)</f>
        <v>1014403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2024-05-16T16:54:51Z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